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平成30年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<sst xmlns="http://schemas.openxmlformats.org/spreadsheetml/2006/main" count="79" uniqueCount="31">
  <si>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普通</t>
  </si>
  <si>
    <t>貨物</t>
  </si>
  <si>
    <t>乗用</t>
  </si>
  <si>
    <t>小型</t>
  </si>
  <si>
    <t>特種</t>
  </si>
  <si>
    <t>大型</t>
  </si>
  <si>
    <t>特殊</t>
  </si>
  <si>
    <t>合計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</si>
  <si>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</si>
  <si>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</si>
  <si>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</si>
  <si>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</si>
  <si>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</si>
  <si>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</si>
  <si>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</si>
  <si>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</si>
  <si>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</si>
  <si>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</si>
  <si>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</si>
  <si>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</si>
  <si>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前年比</t>
  </si>
  <si>
    <t>上半期計</t>
  </si>
  <si>
    <t>下半期計</t>
  </si>
  <si>
    <t>バス</t>
  </si>
  <si>
    <t>※ 被けん引車は、普通貨物に含む。</t>
  </si>
  <si>
    <t>軽貨物</t>
  </si>
  <si>
    <t>軽乗用</t>
  </si>
  <si>
    <t>軽自動車計</t>
  </si>
  <si>
    <t>青森県の中古車登録・届出台数状況</t>
  </si>
  <si>
    <t>29年</t>
  </si>
  <si>
    <t>30年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</si>
</sst>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;[Red]\-#,##0.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u val="single"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FFCCFF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38" fontId="5" fillId="0" borderId="10" xfId="48" applyFont="1" applyBorder="1" applyAlignment="1">
      <alignment horizontal="right" vertical="center"/>
    </xf>
    <xf numFmtId="38" fontId="5" fillId="0" borderId="11" xfId="48" applyFont="1" applyBorder="1" applyAlignment="1">
      <alignment horizontal="right" vertical="center"/>
    </xf>
    <xf numFmtId="177" fontId="5" fillId="0" borderId="10" xfId="48" applyNumberFormat="1" applyFont="1" applyBorder="1" applyAlignment="1">
      <alignment horizontal="right" vertical="center"/>
    </xf>
    <xf numFmtId="177" fontId="5" fillId="0" borderId="11" xfId="48" applyNumberFormat="1" applyFont="1" applyBorder="1" applyAlignment="1">
      <alignment horizontal="right" vertical="center"/>
    </xf>
    <xf numFmtId="177" fontId="5" fillId="0" borderId="12" xfId="48" applyNumberFormat="1" applyFont="1" applyBorder="1" applyAlignment="1">
      <alignment horizontal="right" vertical="center"/>
    </xf>
    <xf numFmtId="177" fontId="5" fillId="0" borderId="13" xfId="48" applyNumberFormat="1" applyFont="1" applyBorder="1" applyAlignment="1">
      <alignment horizontal="right" vertical="center"/>
    </xf>
    <xf numFmtId="38" fontId="5" fillId="0" borderId="14" xfId="48" applyFont="1" applyBorder="1" applyAlignment="1">
      <alignment horizontal="right" vertical="center"/>
    </xf>
    <xf numFmtId="38" fontId="5" fillId="0" borderId="15" xfId="48" applyFont="1" applyBorder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horizontal="distributed" vertical="center" wrapText="1"/>
    </xf>
    <xf numFmtId="0" fontId="5" fillId="33" borderId="15" xfId="0" applyFont="1" applyFill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6" fillId="33" borderId="0" xfId="0" applyFont="1" applyFill="1" applyAlignment="1">
      <alignment vertical="center"/>
    </xf>
    <xf numFmtId="38" fontId="5" fillId="0" borderId="18" xfId="48" applyFont="1" applyBorder="1" applyAlignment="1">
      <alignment vertical="center"/>
    </xf>
    <xf numFmtId="38" fontId="5" fillId="0" borderId="19" xfId="48" applyFont="1" applyBorder="1" applyAlignment="1">
      <alignment vertical="center"/>
    </xf>
    <xf numFmtId="177" fontId="5" fillId="0" borderId="18" xfId="48" applyNumberFormat="1" applyFont="1" applyBorder="1" applyAlignment="1">
      <alignment horizontal="right" vertical="center"/>
    </xf>
    <xf numFmtId="177" fontId="5" fillId="0" borderId="19" xfId="48" applyNumberFormat="1" applyFont="1" applyBorder="1" applyAlignment="1">
      <alignment horizontal="right" vertical="center"/>
    </xf>
    <xf numFmtId="177" fontId="5" fillId="0" borderId="20" xfId="48" applyNumberFormat="1" applyFont="1" applyBorder="1" applyAlignment="1">
      <alignment horizontal="right" vertical="center"/>
    </xf>
    <xf numFmtId="177" fontId="5" fillId="0" borderId="21" xfId="48" applyNumberFormat="1" applyFont="1" applyBorder="1" applyAlignment="1">
      <alignment horizontal="right" vertical="center"/>
    </xf>
    <xf numFmtId="38" fontId="5" fillId="0" borderId="22" xfId="48" applyFont="1" applyBorder="1" applyAlignment="1">
      <alignment vertical="center"/>
    </xf>
    <xf numFmtId="38" fontId="5" fillId="0" borderId="23" xfId="48" applyFont="1" applyBorder="1" applyAlignment="1">
      <alignment vertical="center"/>
    </xf>
    <xf numFmtId="0" fontId="4" fillId="34" borderId="24" xfId="0" applyFont="1" applyFill="1" applyBorder="1" applyAlignment="1">
      <alignment horizontal="distributed" vertical="center"/>
    </xf>
    <xf numFmtId="38" fontId="4" fillId="34" borderId="24" xfId="48" applyFont="1" applyFill="1" applyBorder="1" applyAlignment="1">
      <alignment horizontal="right" vertical="center"/>
    </xf>
    <xf numFmtId="38" fontId="4" fillId="34" borderId="25" xfId="48" applyFont="1" applyFill="1" applyBorder="1" applyAlignment="1">
      <alignment horizontal="right" vertical="center"/>
    </xf>
    <xf numFmtId="38" fontId="4" fillId="34" borderId="24" xfId="48" applyFont="1" applyFill="1" applyBorder="1" applyAlignment="1">
      <alignment vertical="center"/>
    </xf>
    <xf numFmtId="177" fontId="4" fillId="34" borderId="24" xfId="48" applyNumberFormat="1" applyFont="1" applyFill="1" applyBorder="1" applyAlignment="1">
      <alignment horizontal="right" vertical="center"/>
    </xf>
    <xf numFmtId="177" fontId="4" fillId="34" borderId="25" xfId="48" applyNumberFormat="1" applyFont="1" applyFill="1" applyBorder="1" applyAlignment="1">
      <alignment horizontal="right" vertical="center"/>
    </xf>
    <xf numFmtId="38" fontId="4" fillId="35" borderId="24" xfId="48" applyFont="1" applyFill="1" applyBorder="1" applyAlignment="1">
      <alignment horizontal="right" vertical="center"/>
    </xf>
    <xf numFmtId="177" fontId="4" fillId="35" borderId="24" xfId="48" applyNumberFormat="1" applyFont="1" applyFill="1" applyBorder="1" applyAlignment="1">
      <alignment horizontal="right" vertical="center"/>
    </xf>
    <xf numFmtId="38" fontId="4" fillId="35" borderId="24" xfId="48" applyFont="1" applyFill="1" applyBorder="1" applyAlignment="1">
      <alignment vertical="center"/>
    </xf>
    <xf numFmtId="0" fontId="4" fillId="35" borderId="24" xfId="0" applyFont="1" applyFill="1" applyBorder="1" applyAlignment="1">
      <alignment horizontal="distributed" vertical="center"/>
    </xf>
    <xf numFmtId="38" fontId="4" fillId="35" borderId="25" xfId="48" applyFont="1" applyFill="1" applyBorder="1" applyAlignment="1">
      <alignment horizontal="right" vertical="center"/>
    </xf>
    <xf numFmtId="177" fontId="4" fillId="35" borderId="25" xfId="48" applyNumberFormat="1" applyFont="1" applyFill="1" applyBorder="1" applyAlignment="1">
      <alignment horizontal="right" vertical="center"/>
    </xf>
    <xf numFmtId="0" fontId="4" fillId="35" borderId="26" xfId="0" applyFont="1" applyFill="1" applyBorder="1" applyAlignment="1">
      <alignment horizontal="distributed" vertical="center"/>
    </xf>
    <xf numFmtId="0" fontId="4" fillId="35" borderId="27" xfId="0" applyFont="1" applyFill="1" applyBorder="1" applyAlignment="1">
      <alignment horizontal="distributed" vertical="center"/>
    </xf>
    <xf numFmtId="0" fontId="3" fillId="33" borderId="0" xfId="0" applyFont="1" applyFill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4" fillId="35" borderId="24" xfId="0" applyFont="1" applyFill="1" applyBorder="1" applyAlignment="1">
      <alignment horizontal="distributed" vertical="center"/>
    </xf>
    <xf numFmtId="0" fontId="7" fillId="34" borderId="24" xfId="0" applyFont="1" applyFill="1" applyBorder="1" applyAlignment="1">
      <alignment horizontal="distributed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19125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Zeros="0" tabSelected="1" zoomScalePageLayoutView="0" workbookViewId="0" topLeftCell="A1">
      <pane ySplit="5" topLeftCell="A27" activePane="bottomLeft" state="frozen"/>
      <selection pane="topLeft" activeCell="A1" sqref="A1"/>
      <selection pane="bottomLeft" activeCell="J44" sqref="J44"/>
    </sheetView>
  </sheetViews>
  <sheetFormatPr defaultColWidth="9.00390625" defaultRowHeight="13.5"/>
  <cols>
    <col min="1" max="1" width="8.875" style="1" customWidth="1"/>
    <col min="2" max="2" width="8.50390625" style="1" customWidth="1"/>
    <col min="3" max="9" width="9.00390625" style="1" customWidth="1"/>
    <col min="10" max="10" width="10.25390625" style="1" customWidth="1"/>
    <col min="11" max="12" width="9.00390625" style="1" customWidth="1"/>
    <col min="13" max="14" width="10.25390625" style="1" customWidth="1"/>
    <col min="15" max="16384" width="9.00390625" style="1" customWidth="1"/>
  </cols>
  <sheetData>
    <row r="1" spans="1:14" ht="17.25">
      <c r="A1" s="43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7.25">
      <c r="A2" s="11"/>
      <c r="B2" s="11"/>
      <c r="C2" s="11"/>
      <c r="D2" s="20"/>
      <c r="E2" s="11"/>
      <c r="F2" s="11"/>
      <c r="G2" s="11"/>
      <c r="H2" s="11"/>
      <c r="I2" s="11"/>
      <c r="J2" s="11"/>
      <c r="K2" s="2"/>
      <c r="L2" s="2"/>
      <c r="M2" s="2"/>
      <c r="N2" s="2"/>
    </row>
    <row r="3" spans="1:14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" customHeight="1" thickBot="1" thickTop="1">
      <c r="A4" s="44"/>
      <c r="B4" s="47"/>
      <c r="C4" s="12" t="s">
        <v>0</v>
      </c>
      <c r="D4" s="49" t="s">
        <v>23</v>
      </c>
      <c r="E4" s="14" t="s">
        <v>0</v>
      </c>
      <c r="F4" s="14" t="s">
        <v>3</v>
      </c>
      <c r="G4" s="14" t="s">
        <v>3</v>
      </c>
      <c r="H4" s="49" t="s">
        <v>4</v>
      </c>
      <c r="I4" s="16" t="s">
        <v>5</v>
      </c>
      <c r="J4" s="41" t="s">
        <v>7</v>
      </c>
      <c r="K4" s="51" t="s">
        <v>25</v>
      </c>
      <c r="L4" s="52" t="s">
        <v>26</v>
      </c>
      <c r="M4" s="53" t="s">
        <v>27</v>
      </c>
      <c r="N4" s="54" t="s">
        <v>7</v>
      </c>
    </row>
    <row r="5" spans="1:14" ht="18" customHeight="1" thickBot="1" thickTop="1">
      <c r="A5" s="46"/>
      <c r="B5" s="48"/>
      <c r="C5" s="13" t="s">
        <v>1</v>
      </c>
      <c r="D5" s="50"/>
      <c r="E5" s="15" t="s">
        <v>2</v>
      </c>
      <c r="F5" s="15" t="s">
        <v>1</v>
      </c>
      <c r="G5" s="15" t="s">
        <v>2</v>
      </c>
      <c r="H5" s="50"/>
      <c r="I5" s="17" t="s">
        <v>6</v>
      </c>
      <c r="J5" s="42"/>
      <c r="K5" s="51"/>
      <c r="L5" s="52"/>
      <c r="M5" s="53"/>
      <c r="N5" s="54"/>
    </row>
    <row r="6" spans="1:14" ht="22.5" customHeight="1" thickBot="1" thickTop="1">
      <c r="A6" s="44" t="s">
        <v>8</v>
      </c>
      <c r="B6" s="19" t="s">
        <v>30</v>
      </c>
      <c r="C6" s="3">
        <v>156</v>
      </c>
      <c r="D6" s="3">
        <v>6</v>
      </c>
      <c r="E6" s="3">
        <v>1134</v>
      </c>
      <c r="F6" s="3">
        <v>191</v>
      </c>
      <c r="G6" s="3">
        <v>1252</v>
      </c>
      <c r="H6" s="3">
        <v>48</v>
      </c>
      <c r="I6" s="4">
        <v>23</v>
      </c>
      <c r="J6" s="35">
        <f>SUM(C6:I6)</f>
        <v>2810</v>
      </c>
      <c r="K6" s="21">
        <v>706</v>
      </c>
      <c r="L6" s="22">
        <v>2618</v>
      </c>
      <c r="M6" s="37">
        <f>SUM(K6:L6)</f>
        <v>3324</v>
      </c>
      <c r="N6" s="32">
        <f>SUM(M6,J6)</f>
        <v>6134</v>
      </c>
    </row>
    <row r="7" spans="1:14" ht="22.5" customHeight="1" thickBot="1" thickTop="1">
      <c r="A7" s="45"/>
      <c r="B7" s="19" t="s">
        <v>29</v>
      </c>
      <c r="C7" s="3">
        <v>135</v>
      </c>
      <c r="D7" s="3">
        <v>8</v>
      </c>
      <c r="E7" s="3">
        <v>1101</v>
      </c>
      <c r="F7" s="3">
        <v>202</v>
      </c>
      <c r="G7" s="3">
        <v>1279</v>
      </c>
      <c r="H7" s="3">
        <v>50</v>
      </c>
      <c r="I7" s="4">
        <v>29</v>
      </c>
      <c r="J7" s="35">
        <f aca="true" t="shared" si="0" ref="J7:J49">SUM(C7:I7)</f>
        <v>2804</v>
      </c>
      <c r="K7" s="21">
        <v>765</v>
      </c>
      <c r="L7" s="22">
        <v>2594</v>
      </c>
      <c r="M7" s="37">
        <f>SUM(K7:L7)</f>
        <v>3359</v>
      </c>
      <c r="N7" s="32">
        <f>SUM(M7,J7)</f>
        <v>6163</v>
      </c>
    </row>
    <row r="8" spans="1:14" ht="22.5" customHeight="1" thickBot="1" thickTop="1">
      <c r="A8" s="46"/>
      <c r="B8" s="19" t="s">
        <v>20</v>
      </c>
      <c r="C8" s="5">
        <f>IF(C6=0,0,IF(C7=0,0,C6/C7*100))</f>
        <v>115.55555555555554</v>
      </c>
      <c r="D8" s="5">
        <f aca="true" t="shared" si="1" ref="D8:K8">IF(D6=0,0,IF(D7=0,0,D6/D7*100))</f>
        <v>75</v>
      </c>
      <c r="E8" s="5">
        <f t="shared" si="1"/>
        <v>102.99727520435968</v>
      </c>
      <c r="F8" s="5">
        <f t="shared" si="1"/>
        <v>94.55445544554455</v>
      </c>
      <c r="G8" s="5">
        <f t="shared" si="1"/>
        <v>97.88897576231432</v>
      </c>
      <c r="H8" s="5">
        <f t="shared" si="1"/>
        <v>96</v>
      </c>
      <c r="I8" s="6">
        <f t="shared" si="1"/>
        <v>79.3103448275862</v>
      </c>
      <c r="J8" s="36">
        <f t="shared" si="1"/>
        <v>100.21398002853068</v>
      </c>
      <c r="K8" s="23">
        <f t="shared" si="1"/>
        <v>92.2875816993464</v>
      </c>
      <c r="L8" s="24">
        <f>IF(L6=0,0,IF(L7=0,0,L6/L7*100))</f>
        <v>100.92521202775634</v>
      </c>
      <c r="M8" s="36">
        <f>IF(M6=0,0,IF(M7=0,0,M6/M7*100))</f>
        <v>98.95802322119678</v>
      </c>
      <c r="N8" s="33">
        <f>IF(N6=0,0,IF(N7=0,0,N6/N7*100))</f>
        <v>99.52944994320949</v>
      </c>
    </row>
    <row r="9" spans="1:14" ht="22.5" customHeight="1" thickBot="1" thickTop="1">
      <c r="A9" s="44" t="s">
        <v>9</v>
      </c>
      <c r="B9" s="19" t="s">
        <v>30</v>
      </c>
      <c r="C9" s="3">
        <v>149</v>
      </c>
      <c r="D9" s="3">
        <v>11</v>
      </c>
      <c r="E9" s="3">
        <v>1249</v>
      </c>
      <c r="F9" s="3">
        <v>210</v>
      </c>
      <c r="G9" s="3">
        <v>1342</v>
      </c>
      <c r="H9" s="3">
        <v>70</v>
      </c>
      <c r="I9" s="4">
        <v>17</v>
      </c>
      <c r="J9" s="35">
        <f t="shared" si="0"/>
        <v>3048</v>
      </c>
      <c r="K9" s="21">
        <v>798</v>
      </c>
      <c r="L9" s="22">
        <v>2813</v>
      </c>
      <c r="M9" s="37">
        <f>SUM(K9:L9)</f>
        <v>3611</v>
      </c>
      <c r="N9" s="32">
        <f>SUM(M9,J9)</f>
        <v>6659</v>
      </c>
    </row>
    <row r="10" spans="1:14" ht="22.5" customHeight="1" thickBot="1" thickTop="1">
      <c r="A10" s="45"/>
      <c r="B10" s="19" t="s">
        <v>29</v>
      </c>
      <c r="C10" s="3">
        <v>256</v>
      </c>
      <c r="D10" s="3">
        <v>7</v>
      </c>
      <c r="E10" s="3">
        <v>1200</v>
      </c>
      <c r="F10" s="3">
        <v>244</v>
      </c>
      <c r="G10" s="3">
        <v>1393</v>
      </c>
      <c r="H10" s="3">
        <v>54</v>
      </c>
      <c r="I10" s="4">
        <v>29</v>
      </c>
      <c r="J10" s="35">
        <f t="shared" si="0"/>
        <v>3183</v>
      </c>
      <c r="K10" s="21">
        <v>843</v>
      </c>
      <c r="L10" s="22">
        <v>2753</v>
      </c>
      <c r="M10" s="37">
        <f>SUM(K10:L10)</f>
        <v>3596</v>
      </c>
      <c r="N10" s="32">
        <f>SUM(M10,J10)</f>
        <v>6779</v>
      </c>
    </row>
    <row r="11" spans="1:14" ht="22.5" customHeight="1" thickBot="1" thickTop="1">
      <c r="A11" s="46"/>
      <c r="B11" s="19" t="s">
        <v>20</v>
      </c>
      <c r="C11" s="5">
        <f>IF(C9=0,0,IF(C10=0,0,C9/C10*100))</f>
        <v>58.203125</v>
      </c>
      <c r="D11" s="5">
        <f aca="true" t="shared" si="2" ref="D11:K11">IF(D9=0,0,IF(D10=0,0,D9/D10*100))</f>
        <v>157.14285714285714</v>
      </c>
      <c r="E11" s="5">
        <f t="shared" si="2"/>
        <v>104.08333333333333</v>
      </c>
      <c r="F11" s="5">
        <f t="shared" si="2"/>
        <v>86.0655737704918</v>
      </c>
      <c r="G11" s="5">
        <f t="shared" si="2"/>
        <v>96.33883704235463</v>
      </c>
      <c r="H11" s="5">
        <f t="shared" si="2"/>
        <v>129.62962962962962</v>
      </c>
      <c r="I11" s="6">
        <f t="shared" si="2"/>
        <v>58.620689655172406</v>
      </c>
      <c r="J11" s="36">
        <f t="shared" si="2"/>
        <v>95.75871819038643</v>
      </c>
      <c r="K11" s="23">
        <f t="shared" si="2"/>
        <v>94.66192170818505</v>
      </c>
      <c r="L11" s="24">
        <f>IF(L9=0,0,IF(L10=0,0,L9/L10*100))</f>
        <v>102.17944061024338</v>
      </c>
      <c r="M11" s="36">
        <f>IF(M9=0,0,IF(M10=0,0,M9/M10*100))</f>
        <v>100.41713014460511</v>
      </c>
      <c r="N11" s="33">
        <f>IF(N9=0,0,IF(N10=0,0,N9/N10*100))</f>
        <v>98.2298274081723</v>
      </c>
    </row>
    <row r="12" spans="1:14" ht="22.5" customHeight="1" thickBot="1" thickTop="1">
      <c r="A12" s="44" t="s">
        <v>10</v>
      </c>
      <c r="B12" s="19" t="s">
        <v>30</v>
      </c>
      <c r="C12" s="3">
        <v>275</v>
      </c>
      <c r="D12" s="3">
        <v>24</v>
      </c>
      <c r="E12" s="3">
        <v>2178</v>
      </c>
      <c r="F12" s="3">
        <v>335</v>
      </c>
      <c r="G12" s="3">
        <v>2645</v>
      </c>
      <c r="H12" s="3">
        <v>65</v>
      </c>
      <c r="I12" s="4">
        <v>24</v>
      </c>
      <c r="J12" s="35">
        <f t="shared" si="0"/>
        <v>5546</v>
      </c>
      <c r="K12" s="21">
        <v>1719</v>
      </c>
      <c r="L12" s="22">
        <v>5921</v>
      </c>
      <c r="M12" s="37">
        <f>SUM(K12:L12)</f>
        <v>7640</v>
      </c>
      <c r="N12" s="32">
        <f>SUM(M12,J12)</f>
        <v>13186</v>
      </c>
    </row>
    <row r="13" spans="1:14" ht="22.5" customHeight="1" thickBot="1" thickTop="1">
      <c r="A13" s="45"/>
      <c r="B13" s="19" t="s">
        <v>29</v>
      </c>
      <c r="C13" s="3">
        <v>289</v>
      </c>
      <c r="D13" s="3">
        <v>105</v>
      </c>
      <c r="E13" s="3">
        <v>2310</v>
      </c>
      <c r="F13" s="3">
        <v>440</v>
      </c>
      <c r="G13" s="3">
        <v>2838</v>
      </c>
      <c r="H13" s="3">
        <v>95</v>
      </c>
      <c r="I13" s="4">
        <v>26</v>
      </c>
      <c r="J13" s="35">
        <f t="shared" si="0"/>
        <v>6103</v>
      </c>
      <c r="K13" s="21">
        <v>1723</v>
      </c>
      <c r="L13" s="22">
        <v>6062</v>
      </c>
      <c r="M13" s="37">
        <f>SUM(K13:L13)</f>
        <v>7785</v>
      </c>
      <c r="N13" s="32">
        <f>SUM(M13,J13)</f>
        <v>13888</v>
      </c>
    </row>
    <row r="14" spans="1:14" ht="22.5" customHeight="1" thickBot="1" thickTop="1">
      <c r="A14" s="46"/>
      <c r="B14" s="19" t="s">
        <v>20</v>
      </c>
      <c r="C14" s="5">
        <f>IF(C12=0,0,IF(C13=0,0,C12/C13*100))</f>
        <v>95.15570934256056</v>
      </c>
      <c r="D14" s="5">
        <f aca="true" t="shared" si="3" ref="D14:K14">IF(D12=0,0,IF(D13=0,0,D12/D13*100))</f>
        <v>22.857142857142858</v>
      </c>
      <c r="E14" s="5">
        <f t="shared" si="3"/>
        <v>94.28571428571428</v>
      </c>
      <c r="F14" s="5">
        <f t="shared" si="3"/>
        <v>76.13636363636364</v>
      </c>
      <c r="G14" s="5">
        <f t="shared" si="3"/>
        <v>93.19943622269203</v>
      </c>
      <c r="H14" s="5">
        <f t="shared" si="3"/>
        <v>68.42105263157895</v>
      </c>
      <c r="I14" s="6">
        <f t="shared" si="3"/>
        <v>92.3076923076923</v>
      </c>
      <c r="J14" s="36">
        <f t="shared" si="3"/>
        <v>90.87334097984598</v>
      </c>
      <c r="K14" s="23">
        <f t="shared" si="3"/>
        <v>99.76784677887406</v>
      </c>
      <c r="L14" s="24">
        <f>IF(L12=0,0,IF(L13=0,0,L12/L13*100))</f>
        <v>97.67403497195644</v>
      </c>
      <c r="M14" s="36">
        <f>IF(M12=0,0,IF(M13=0,0,M12/M13*100))</f>
        <v>98.13744380218368</v>
      </c>
      <c r="N14" s="33">
        <f>IF(N12=0,0,IF(N13=0,0,N12/N13*100))</f>
        <v>94.94527649769586</v>
      </c>
    </row>
    <row r="15" spans="1:14" ht="22.5" customHeight="1" thickBot="1" thickTop="1">
      <c r="A15" s="44" t="s">
        <v>11</v>
      </c>
      <c r="B15" s="19" t="s">
        <v>30</v>
      </c>
      <c r="C15" s="3">
        <v>209</v>
      </c>
      <c r="D15" s="3">
        <v>27</v>
      </c>
      <c r="E15" s="3">
        <v>1601</v>
      </c>
      <c r="F15" s="3">
        <v>269</v>
      </c>
      <c r="G15" s="3">
        <v>1619</v>
      </c>
      <c r="H15" s="3">
        <v>85</v>
      </c>
      <c r="I15" s="4">
        <v>23</v>
      </c>
      <c r="J15" s="35">
        <f t="shared" si="0"/>
        <v>3833</v>
      </c>
      <c r="K15" s="21">
        <v>1007</v>
      </c>
      <c r="L15" s="22">
        <v>3364</v>
      </c>
      <c r="M15" s="37">
        <f>SUM(K15:L15)</f>
        <v>4371</v>
      </c>
      <c r="N15" s="32">
        <f>SUM(M15,J15)</f>
        <v>8204</v>
      </c>
    </row>
    <row r="16" spans="1:14" ht="22.5" customHeight="1" thickBot="1" thickTop="1">
      <c r="A16" s="45"/>
      <c r="B16" s="19" t="s">
        <v>29</v>
      </c>
      <c r="C16" s="3">
        <v>215</v>
      </c>
      <c r="D16" s="3">
        <v>18</v>
      </c>
      <c r="E16" s="3">
        <v>1537</v>
      </c>
      <c r="F16" s="3">
        <v>283</v>
      </c>
      <c r="G16" s="3">
        <v>1647</v>
      </c>
      <c r="H16" s="3">
        <v>65</v>
      </c>
      <c r="I16" s="4">
        <v>19</v>
      </c>
      <c r="J16" s="35">
        <f t="shared" si="0"/>
        <v>3784</v>
      </c>
      <c r="K16" s="21">
        <v>1005</v>
      </c>
      <c r="L16" s="22">
        <v>3234</v>
      </c>
      <c r="M16" s="37">
        <f>SUM(K16:L16)</f>
        <v>4239</v>
      </c>
      <c r="N16" s="32">
        <f>SUM(M16,J16)</f>
        <v>8023</v>
      </c>
    </row>
    <row r="17" spans="1:14" ht="22.5" customHeight="1" thickBot="1" thickTop="1">
      <c r="A17" s="46"/>
      <c r="B17" s="19" t="s">
        <v>20</v>
      </c>
      <c r="C17" s="5">
        <f>IF(C15=0,0,IF(C16=0,0,C15/C16*100))</f>
        <v>97.20930232558139</v>
      </c>
      <c r="D17" s="5">
        <f aca="true" t="shared" si="4" ref="D17:K17">IF(D15=0,0,IF(D16=0,0,D15/D16*100))</f>
        <v>150</v>
      </c>
      <c r="E17" s="5">
        <f t="shared" si="4"/>
        <v>104.16395575797006</v>
      </c>
      <c r="F17" s="5">
        <f t="shared" si="4"/>
        <v>95.0530035335689</v>
      </c>
      <c r="G17" s="5">
        <f t="shared" si="4"/>
        <v>98.29993928354584</v>
      </c>
      <c r="H17" s="5">
        <f t="shared" si="4"/>
        <v>130.76923076923077</v>
      </c>
      <c r="I17" s="6">
        <f t="shared" si="4"/>
        <v>121.05263157894737</v>
      </c>
      <c r="J17" s="36">
        <f t="shared" si="4"/>
        <v>101.29492600422833</v>
      </c>
      <c r="K17" s="23">
        <f t="shared" si="4"/>
        <v>100.19900497512437</v>
      </c>
      <c r="L17" s="24">
        <f>IF(L15=0,0,IF(L16=0,0,L15/L16*100))</f>
        <v>104.01978973407545</v>
      </c>
      <c r="M17" s="36">
        <f>IF(M15=0,0,IF(M16=0,0,M15/M16*100))</f>
        <v>103.11394196744514</v>
      </c>
      <c r="N17" s="33">
        <f>IF(N15=0,0,IF(N16=0,0,N15/N16*100))</f>
        <v>102.25601395986538</v>
      </c>
    </row>
    <row r="18" spans="1:14" ht="22.5" customHeight="1" thickBot="1" thickTop="1">
      <c r="A18" s="44" t="s">
        <v>12</v>
      </c>
      <c r="B18" s="19" t="s">
        <v>30</v>
      </c>
      <c r="C18" s="3">
        <v>198</v>
      </c>
      <c r="D18" s="3">
        <v>9</v>
      </c>
      <c r="E18" s="3">
        <v>1602</v>
      </c>
      <c r="F18" s="3">
        <v>306</v>
      </c>
      <c r="G18" s="3">
        <v>1623</v>
      </c>
      <c r="H18" s="3">
        <v>81</v>
      </c>
      <c r="I18" s="4">
        <v>28</v>
      </c>
      <c r="J18" s="35">
        <f t="shared" si="0"/>
        <v>3847</v>
      </c>
      <c r="K18" s="21">
        <v>1067</v>
      </c>
      <c r="L18" s="22">
        <v>3274</v>
      </c>
      <c r="M18" s="37">
        <f>SUM(K18:L18)</f>
        <v>4341</v>
      </c>
      <c r="N18" s="32">
        <f>SUM(M18,J18)</f>
        <v>8188</v>
      </c>
    </row>
    <row r="19" spans="1:14" ht="22.5" customHeight="1" thickBot="1" thickTop="1">
      <c r="A19" s="45"/>
      <c r="B19" s="19" t="s">
        <v>29</v>
      </c>
      <c r="C19" s="3">
        <v>252</v>
      </c>
      <c r="D19" s="3">
        <v>8</v>
      </c>
      <c r="E19" s="3">
        <v>1496</v>
      </c>
      <c r="F19" s="3">
        <v>281</v>
      </c>
      <c r="G19" s="3">
        <v>1700</v>
      </c>
      <c r="H19" s="3">
        <v>70</v>
      </c>
      <c r="I19" s="4">
        <v>22</v>
      </c>
      <c r="J19" s="35">
        <f t="shared" si="0"/>
        <v>3829</v>
      </c>
      <c r="K19" s="21">
        <v>1032</v>
      </c>
      <c r="L19" s="22">
        <v>3018</v>
      </c>
      <c r="M19" s="37">
        <f>SUM(K19:L19)</f>
        <v>4050</v>
      </c>
      <c r="N19" s="32">
        <f>SUM(M19,J19)</f>
        <v>7879</v>
      </c>
    </row>
    <row r="20" spans="1:14" ht="22.5" customHeight="1" thickBot="1" thickTop="1">
      <c r="A20" s="46"/>
      <c r="B20" s="19" t="s">
        <v>20</v>
      </c>
      <c r="C20" s="5">
        <f>IF(C18=0,0,IF(C19=0,0,C18/C19*100))</f>
        <v>78.57142857142857</v>
      </c>
      <c r="D20" s="5">
        <f aca="true" t="shared" si="5" ref="D20:K20">IF(D18=0,0,IF(D19=0,0,D18/D19*100))</f>
        <v>112.5</v>
      </c>
      <c r="E20" s="5">
        <f t="shared" si="5"/>
        <v>107.0855614973262</v>
      </c>
      <c r="F20" s="5">
        <f t="shared" si="5"/>
        <v>108.89679715302492</v>
      </c>
      <c r="G20" s="5">
        <f t="shared" si="5"/>
        <v>95.47058823529412</v>
      </c>
      <c r="H20" s="5">
        <f t="shared" si="5"/>
        <v>115.71428571428572</v>
      </c>
      <c r="I20" s="6">
        <f t="shared" si="5"/>
        <v>127.27272727272727</v>
      </c>
      <c r="J20" s="36">
        <f t="shared" si="5"/>
        <v>100.47009663097415</v>
      </c>
      <c r="K20" s="23">
        <f t="shared" si="5"/>
        <v>103.39147286821706</v>
      </c>
      <c r="L20" s="24">
        <f>IF(L18=0,0,IF(L19=0,0,L18/L19*100))</f>
        <v>108.48243870112657</v>
      </c>
      <c r="M20" s="36">
        <f>IF(M18=0,0,IF(M19=0,0,M18/M19*100))</f>
        <v>107.18518518518519</v>
      </c>
      <c r="N20" s="33">
        <f>IF(N18=0,0,IF(N19=0,0,N18/N19*100))</f>
        <v>103.92181748952913</v>
      </c>
    </row>
    <row r="21" spans="1:14" ht="22.5" customHeight="1" thickBot="1" thickTop="1">
      <c r="A21" s="44" t="s">
        <v>13</v>
      </c>
      <c r="B21" s="19" t="s">
        <v>30</v>
      </c>
      <c r="C21" s="3">
        <v>221</v>
      </c>
      <c r="D21" s="3">
        <v>14</v>
      </c>
      <c r="E21" s="3">
        <v>1674</v>
      </c>
      <c r="F21" s="3">
        <v>276</v>
      </c>
      <c r="G21" s="3">
        <v>1639</v>
      </c>
      <c r="H21" s="3">
        <v>94</v>
      </c>
      <c r="I21" s="4">
        <v>20</v>
      </c>
      <c r="J21" s="35">
        <f t="shared" si="0"/>
        <v>3938</v>
      </c>
      <c r="K21" s="21">
        <v>956</v>
      </c>
      <c r="L21" s="22">
        <v>3068</v>
      </c>
      <c r="M21" s="37">
        <f>SUM(K21:L21)</f>
        <v>4024</v>
      </c>
      <c r="N21" s="32">
        <f>SUM(M21,J21)</f>
        <v>7962</v>
      </c>
    </row>
    <row r="22" spans="1:14" ht="22.5" customHeight="1" thickBot="1" thickTop="1">
      <c r="A22" s="45"/>
      <c r="B22" s="19" t="s">
        <v>29</v>
      </c>
      <c r="C22" s="3">
        <v>256</v>
      </c>
      <c r="D22" s="3">
        <v>21</v>
      </c>
      <c r="E22" s="3">
        <v>1696</v>
      </c>
      <c r="F22" s="3">
        <v>267</v>
      </c>
      <c r="G22" s="3">
        <v>1829</v>
      </c>
      <c r="H22" s="3">
        <v>91</v>
      </c>
      <c r="I22" s="4">
        <v>27</v>
      </c>
      <c r="J22" s="35">
        <f t="shared" si="0"/>
        <v>4187</v>
      </c>
      <c r="K22" s="21">
        <v>1000</v>
      </c>
      <c r="L22" s="22">
        <v>3070</v>
      </c>
      <c r="M22" s="37">
        <f>SUM(K22:L22)</f>
        <v>4070</v>
      </c>
      <c r="N22" s="32">
        <f>SUM(M22,J22)</f>
        <v>8257</v>
      </c>
    </row>
    <row r="23" spans="1:14" ht="22.5" customHeight="1" thickBot="1" thickTop="1">
      <c r="A23" s="45"/>
      <c r="B23" s="18" t="s">
        <v>20</v>
      </c>
      <c r="C23" s="7">
        <f>IF(C21=0,0,IF(C22=0,0,C21/C22*100))</f>
        <v>86.328125</v>
      </c>
      <c r="D23" s="7">
        <f aca="true" t="shared" si="6" ref="D23:K23">IF(D21=0,0,IF(D22=0,0,D21/D22*100))</f>
        <v>66.66666666666666</v>
      </c>
      <c r="E23" s="7">
        <f t="shared" si="6"/>
        <v>98.70283018867924</v>
      </c>
      <c r="F23" s="7">
        <f t="shared" si="6"/>
        <v>103.37078651685394</v>
      </c>
      <c r="G23" s="7">
        <f t="shared" si="6"/>
        <v>89.61180973209404</v>
      </c>
      <c r="H23" s="7">
        <f t="shared" si="6"/>
        <v>103.29670329670331</v>
      </c>
      <c r="I23" s="8">
        <f t="shared" si="6"/>
        <v>74.07407407407408</v>
      </c>
      <c r="J23" s="36">
        <f t="shared" si="6"/>
        <v>94.0530212562694</v>
      </c>
      <c r="K23" s="25">
        <f t="shared" si="6"/>
        <v>95.6</v>
      </c>
      <c r="L23" s="26">
        <f>IF(L21=0,0,IF(L22=0,0,L21/L22*100))</f>
        <v>99.93485342019544</v>
      </c>
      <c r="M23" s="36">
        <f>IF(M21=0,0,IF(M22=0,0,M21/M22*100))</f>
        <v>98.86977886977887</v>
      </c>
      <c r="N23" s="33">
        <f>IF(N21=0,0,IF(N22=0,0,N21/N22*100))</f>
        <v>96.42727382826692</v>
      </c>
    </row>
    <row r="24" spans="1:14" ht="22.5" customHeight="1" thickBot="1" thickTop="1">
      <c r="A24" s="58" t="s">
        <v>21</v>
      </c>
      <c r="B24" s="38" t="s">
        <v>30</v>
      </c>
      <c r="C24" s="35">
        <f>SUM(C6,C9,C12,C15,C18,C21)</f>
        <v>1208</v>
      </c>
      <c r="D24" s="35">
        <f aca="true" t="shared" si="7" ref="D24:I24">SUM(D6,D9,D12,D15,D18,D21)</f>
        <v>91</v>
      </c>
      <c r="E24" s="35">
        <f t="shared" si="7"/>
        <v>9438</v>
      </c>
      <c r="F24" s="35">
        <f t="shared" si="7"/>
        <v>1587</v>
      </c>
      <c r="G24" s="35">
        <f t="shared" si="7"/>
        <v>10120</v>
      </c>
      <c r="H24" s="35">
        <f t="shared" si="7"/>
        <v>443</v>
      </c>
      <c r="I24" s="39">
        <f t="shared" si="7"/>
        <v>135</v>
      </c>
      <c r="J24" s="35">
        <f t="shared" si="0"/>
        <v>23022</v>
      </c>
      <c r="K24" s="39">
        <f>SUM(K6,K9,K12,K15,K18,K21)</f>
        <v>6253</v>
      </c>
      <c r="L24" s="39">
        <f>SUM(L6,L9,L12,L15,L18,L21)</f>
        <v>21058</v>
      </c>
      <c r="M24" s="37">
        <f>SUM(K24:L24)</f>
        <v>27311</v>
      </c>
      <c r="N24" s="32">
        <f>SUM(M24,J24)</f>
        <v>50333</v>
      </c>
    </row>
    <row r="25" spans="1:14" ht="22.5" customHeight="1" thickBot="1" thickTop="1">
      <c r="A25" s="58"/>
      <c r="B25" s="38" t="s">
        <v>29</v>
      </c>
      <c r="C25" s="35">
        <f>SUM(C7,C10,C13,C16,C19,C22)</f>
        <v>1403</v>
      </c>
      <c r="D25" s="35">
        <f aca="true" t="shared" si="8" ref="D25:I25">SUM(D7,D10,D13,D16,D19,D22)</f>
        <v>167</v>
      </c>
      <c r="E25" s="35">
        <f t="shared" si="8"/>
        <v>9340</v>
      </c>
      <c r="F25" s="35">
        <f t="shared" si="8"/>
        <v>1717</v>
      </c>
      <c r="G25" s="35">
        <f t="shared" si="8"/>
        <v>10686</v>
      </c>
      <c r="H25" s="35">
        <f t="shared" si="8"/>
        <v>425</v>
      </c>
      <c r="I25" s="39">
        <f t="shared" si="8"/>
        <v>152</v>
      </c>
      <c r="J25" s="35">
        <f t="shared" si="0"/>
        <v>23890</v>
      </c>
      <c r="K25" s="39">
        <f>SUM(K7,K10,K13,K16,K19,K22)</f>
        <v>6368</v>
      </c>
      <c r="L25" s="39">
        <f>SUM(L7,L10,L13,L16,L19,L22)</f>
        <v>20731</v>
      </c>
      <c r="M25" s="37">
        <f>SUM(K25:L25)</f>
        <v>27099</v>
      </c>
      <c r="N25" s="32">
        <f>SUM(M25,J25)</f>
        <v>50989</v>
      </c>
    </row>
    <row r="26" spans="1:14" ht="22.5" customHeight="1" thickBot="1" thickTop="1">
      <c r="A26" s="58"/>
      <c r="B26" s="38" t="s">
        <v>20</v>
      </c>
      <c r="C26" s="36">
        <f>IF(C24=0,0,IF(C25=0,0,C24/C25*100))</f>
        <v>86.10121168923735</v>
      </c>
      <c r="D26" s="36">
        <f aca="true" t="shared" si="9" ref="D26:K26">IF(D24=0,0,IF(D25=0,0,D24/D25*100))</f>
        <v>54.49101796407185</v>
      </c>
      <c r="E26" s="36">
        <f t="shared" si="9"/>
        <v>101.04925053533191</v>
      </c>
      <c r="F26" s="36">
        <f t="shared" si="9"/>
        <v>92.4286546301689</v>
      </c>
      <c r="G26" s="36">
        <f t="shared" si="9"/>
        <v>94.70335017780273</v>
      </c>
      <c r="H26" s="36">
        <f t="shared" si="9"/>
        <v>104.23529411764704</v>
      </c>
      <c r="I26" s="40">
        <f t="shared" si="9"/>
        <v>88.81578947368422</v>
      </c>
      <c r="J26" s="36">
        <f t="shared" si="9"/>
        <v>96.36668061950607</v>
      </c>
      <c r="K26" s="36">
        <f t="shared" si="9"/>
        <v>98.19409547738694</v>
      </c>
      <c r="L26" s="40">
        <f>IF(L24=0,0,IF(L25=0,0,L24/L25*100))</f>
        <v>101.57734793304714</v>
      </c>
      <c r="M26" s="36">
        <f>IF(M24=0,0,IF(M25=0,0,M24/M25*100))</f>
        <v>100.78231669065278</v>
      </c>
      <c r="N26" s="33">
        <f>IF(N24=0,0,IF(N25=0,0,N24/N25*100))</f>
        <v>98.71344799858794</v>
      </c>
    </row>
    <row r="27" spans="1:14" ht="22.5" customHeight="1" thickBot="1" thickTop="1">
      <c r="A27" s="45" t="s">
        <v>14</v>
      </c>
      <c r="B27" s="19" t="s">
        <v>30</v>
      </c>
      <c r="C27" s="9">
        <v>222</v>
      </c>
      <c r="D27" s="9">
        <v>12</v>
      </c>
      <c r="E27" s="9">
        <v>1581</v>
      </c>
      <c r="F27" s="9">
        <v>266</v>
      </c>
      <c r="G27" s="9">
        <v>1561</v>
      </c>
      <c r="H27" s="9">
        <v>79</v>
      </c>
      <c r="I27" s="10">
        <v>18</v>
      </c>
      <c r="J27" s="35">
        <f t="shared" si="0"/>
        <v>3739</v>
      </c>
      <c r="K27" s="27">
        <v>956</v>
      </c>
      <c r="L27" s="28">
        <v>3111</v>
      </c>
      <c r="M27" s="37">
        <f>SUM(K27:L27)</f>
        <v>4067</v>
      </c>
      <c r="N27" s="32">
        <f>SUM(M27,J27)</f>
        <v>7806</v>
      </c>
    </row>
    <row r="28" spans="1:14" ht="22.5" customHeight="1" thickBot="1" thickTop="1">
      <c r="A28" s="45"/>
      <c r="B28" s="19" t="s">
        <v>29</v>
      </c>
      <c r="C28" s="9">
        <v>230</v>
      </c>
      <c r="D28" s="9">
        <v>19</v>
      </c>
      <c r="E28" s="9">
        <v>1534</v>
      </c>
      <c r="F28" s="9">
        <v>260</v>
      </c>
      <c r="G28" s="9">
        <v>1537</v>
      </c>
      <c r="H28" s="9">
        <v>88</v>
      </c>
      <c r="I28" s="10">
        <v>30</v>
      </c>
      <c r="J28" s="35">
        <f t="shared" si="0"/>
        <v>3698</v>
      </c>
      <c r="K28" s="21">
        <v>935</v>
      </c>
      <c r="L28" s="22">
        <v>2968</v>
      </c>
      <c r="M28" s="37">
        <f>SUM(K28:L28)</f>
        <v>3903</v>
      </c>
      <c r="N28" s="32">
        <f>SUM(M28,J28)</f>
        <v>7601</v>
      </c>
    </row>
    <row r="29" spans="1:14" ht="22.5" customHeight="1" thickBot="1" thickTop="1">
      <c r="A29" s="46"/>
      <c r="B29" s="19" t="s">
        <v>20</v>
      </c>
      <c r="C29" s="5">
        <f>IF(C27=0,0,IF(C28=0,0,C27/C28*100))</f>
        <v>96.52173913043478</v>
      </c>
      <c r="D29" s="5">
        <f aca="true" t="shared" si="10" ref="D29:K29">IF(D27=0,0,IF(D28=0,0,D27/D28*100))</f>
        <v>63.1578947368421</v>
      </c>
      <c r="E29" s="5">
        <f t="shared" si="10"/>
        <v>103.0638852672751</v>
      </c>
      <c r="F29" s="5">
        <f t="shared" si="10"/>
        <v>102.30769230769229</v>
      </c>
      <c r="G29" s="5">
        <f t="shared" si="10"/>
        <v>101.56148340923879</v>
      </c>
      <c r="H29" s="5">
        <f t="shared" si="10"/>
        <v>89.77272727272727</v>
      </c>
      <c r="I29" s="6">
        <f t="shared" si="10"/>
        <v>60</v>
      </c>
      <c r="J29" s="36">
        <f t="shared" si="10"/>
        <v>101.1087074094105</v>
      </c>
      <c r="K29" s="23">
        <f t="shared" si="10"/>
        <v>102.24598930481284</v>
      </c>
      <c r="L29" s="24">
        <f>IF(L27=0,0,IF(L28=0,0,L27/L28*100))</f>
        <v>104.81805929919136</v>
      </c>
      <c r="M29" s="36">
        <f>IF(M27=0,0,IF(M28=0,0,M27/M28*100))</f>
        <v>104.20189597745323</v>
      </c>
      <c r="N29" s="33">
        <f>IF(N27=0,0,IF(N28=0,0,N27/N28*100))</f>
        <v>102.69701355084857</v>
      </c>
    </row>
    <row r="30" spans="1:14" ht="22.5" customHeight="1" thickBot="1" thickTop="1">
      <c r="A30" s="44" t="s">
        <v>15</v>
      </c>
      <c r="B30" s="19" t="s">
        <v>30</v>
      </c>
      <c r="C30" s="3">
        <v>210</v>
      </c>
      <c r="D30" s="3">
        <v>10</v>
      </c>
      <c r="E30" s="3">
        <v>1454</v>
      </c>
      <c r="F30" s="3">
        <v>237</v>
      </c>
      <c r="G30" s="3">
        <v>1424</v>
      </c>
      <c r="H30" s="3">
        <v>76</v>
      </c>
      <c r="I30" s="4">
        <v>25</v>
      </c>
      <c r="J30" s="35">
        <f t="shared" si="0"/>
        <v>3436</v>
      </c>
      <c r="K30" s="21">
        <v>828</v>
      </c>
      <c r="L30" s="22">
        <v>2808</v>
      </c>
      <c r="M30" s="37">
        <f>SUM(K30:L30)</f>
        <v>3636</v>
      </c>
      <c r="N30" s="32">
        <f>SUM(M30,J30)</f>
        <v>7072</v>
      </c>
    </row>
    <row r="31" spans="1:14" ht="22.5" customHeight="1" thickBot="1" thickTop="1">
      <c r="A31" s="45"/>
      <c r="B31" s="19" t="s">
        <v>29</v>
      </c>
      <c r="C31" s="3">
        <v>240</v>
      </c>
      <c r="D31" s="3">
        <v>30</v>
      </c>
      <c r="E31" s="3">
        <v>1455</v>
      </c>
      <c r="F31" s="3">
        <v>269</v>
      </c>
      <c r="G31" s="3">
        <v>1470</v>
      </c>
      <c r="H31" s="3">
        <v>87</v>
      </c>
      <c r="I31" s="4">
        <v>29</v>
      </c>
      <c r="J31" s="35">
        <f t="shared" si="0"/>
        <v>3580</v>
      </c>
      <c r="K31" s="21">
        <v>868</v>
      </c>
      <c r="L31" s="22">
        <v>2873</v>
      </c>
      <c r="M31" s="37">
        <f>SUM(K31:L31)</f>
        <v>3741</v>
      </c>
      <c r="N31" s="32">
        <f>SUM(M31,J31)</f>
        <v>7321</v>
      </c>
    </row>
    <row r="32" spans="1:14" ht="22.5" customHeight="1" thickBot="1" thickTop="1">
      <c r="A32" s="46"/>
      <c r="B32" s="19" t="s">
        <v>20</v>
      </c>
      <c r="C32" s="5">
        <f>IF(C30=0,0,IF(C31=0,0,C30/C31*100))</f>
        <v>87.5</v>
      </c>
      <c r="D32" s="5">
        <f aca="true" t="shared" si="11" ref="D32:K32">IF(D30=0,0,IF(D31=0,0,D30/D31*100))</f>
        <v>33.33333333333333</v>
      </c>
      <c r="E32" s="5">
        <f t="shared" si="11"/>
        <v>99.93127147766323</v>
      </c>
      <c r="F32" s="5">
        <f t="shared" si="11"/>
        <v>88.10408921933085</v>
      </c>
      <c r="G32" s="5">
        <f t="shared" si="11"/>
        <v>96.87074829931973</v>
      </c>
      <c r="H32" s="5">
        <f t="shared" si="11"/>
        <v>87.35632183908046</v>
      </c>
      <c r="I32" s="6">
        <f t="shared" si="11"/>
        <v>86.20689655172413</v>
      </c>
      <c r="J32" s="36">
        <f t="shared" si="11"/>
        <v>95.97765363128492</v>
      </c>
      <c r="K32" s="23">
        <f t="shared" si="11"/>
        <v>95.39170506912443</v>
      </c>
      <c r="L32" s="24">
        <f>IF(L30=0,0,IF(L31=0,0,L30/L31*100))</f>
        <v>97.73755656108597</v>
      </c>
      <c r="M32" s="36">
        <f>IF(M30=0,0,IF(M31=0,0,M30/M31*100))</f>
        <v>97.19326383319968</v>
      </c>
      <c r="N32" s="33">
        <f>IF(N30=0,0,IF(N31=0,0,N30/N31*100))</f>
        <v>96.59882529709056</v>
      </c>
    </row>
    <row r="33" spans="1:14" ht="22.5" customHeight="1" thickBot="1" thickTop="1">
      <c r="A33" s="44" t="s">
        <v>16</v>
      </c>
      <c r="B33" s="19" t="s">
        <v>30</v>
      </c>
      <c r="C33" s="3">
        <v>186</v>
      </c>
      <c r="D33" s="3">
        <v>7</v>
      </c>
      <c r="E33" s="3">
        <v>1426</v>
      </c>
      <c r="F33" s="3">
        <v>221</v>
      </c>
      <c r="G33" s="3">
        <v>1425</v>
      </c>
      <c r="H33" s="3">
        <v>73</v>
      </c>
      <c r="I33" s="4">
        <v>23</v>
      </c>
      <c r="J33" s="35">
        <f t="shared" si="0"/>
        <v>3361</v>
      </c>
      <c r="K33" s="21">
        <v>1134</v>
      </c>
      <c r="L33" s="22">
        <v>2921</v>
      </c>
      <c r="M33" s="37">
        <f>SUM(K33:L33)</f>
        <v>4055</v>
      </c>
      <c r="N33" s="32">
        <f>SUM(M33,J33)</f>
        <v>7416</v>
      </c>
    </row>
    <row r="34" spans="1:14" ht="22.5" customHeight="1" thickBot="1" thickTop="1">
      <c r="A34" s="45"/>
      <c r="B34" s="19" t="s">
        <v>29</v>
      </c>
      <c r="C34" s="3">
        <v>234</v>
      </c>
      <c r="D34" s="3">
        <v>9</v>
      </c>
      <c r="E34" s="3">
        <v>1468</v>
      </c>
      <c r="F34" s="3">
        <v>283</v>
      </c>
      <c r="G34" s="3">
        <v>1552</v>
      </c>
      <c r="H34" s="3">
        <v>74</v>
      </c>
      <c r="I34" s="4">
        <v>39</v>
      </c>
      <c r="J34" s="35">
        <f t="shared" si="0"/>
        <v>3659</v>
      </c>
      <c r="K34" s="21">
        <v>924</v>
      </c>
      <c r="L34" s="22">
        <v>3082</v>
      </c>
      <c r="M34" s="37">
        <f>SUM(K34:L34)</f>
        <v>4006</v>
      </c>
      <c r="N34" s="32">
        <f>SUM(M34,J34)</f>
        <v>7665</v>
      </c>
    </row>
    <row r="35" spans="1:14" ht="22.5" customHeight="1" thickBot="1" thickTop="1">
      <c r="A35" s="46"/>
      <c r="B35" s="19" t="s">
        <v>20</v>
      </c>
      <c r="C35" s="5">
        <f>IF(C33=0,0,IF(C34=0,0,C33/C34*100))</f>
        <v>79.48717948717949</v>
      </c>
      <c r="D35" s="5">
        <f>IF(D33=0,0,IF(D34=0,0,D33/D34*100))</f>
        <v>77.77777777777779</v>
      </c>
      <c r="E35" s="5">
        <f aca="true" t="shared" si="12" ref="E35:K35">IF(E33=0,0,IF(E34=0,0,E33/E34*100))</f>
        <v>97.13896457765668</v>
      </c>
      <c r="F35" s="5">
        <f t="shared" si="12"/>
        <v>78.09187279151944</v>
      </c>
      <c r="G35" s="5">
        <f t="shared" si="12"/>
        <v>91.81701030927834</v>
      </c>
      <c r="H35" s="5">
        <f t="shared" si="12"/>
        <v>98.64864864864865</v>
      </c>
      <c r="I35" s="6">
        <f t="shared" si="12"/>
        <v>58.97435897435898</v>
      </c>
      <c r="J35" s="36">
        <f t="shared" si="12"/>
        <v>91.85569827821809</v>
      </c>
      <c r="K35" s="23">
        <f t="shared" si="12"/>
        <v>122.72727272727273</v>
      </c>
      <c r="L35" s="24">
        <f>IF(L33=0,0,IF(L34=0,0,L33/L34*100))</f>
        <v>94.77611940298507</v>
      </c>
      <c r="M35" s="36">
        <f>IF(M33=0,0,IF(M34=0,0,M33/M34*100))</f>
        <v>101.22316525212183</v>
      </c>
      <c r="N35" s="33">
        <f>IF(N33=0,0,IF(N34=0,0,N33/N34*100))</f>
        <v>96.75146771037181</v>
      </c>
    </row>
    <row r="36" spans="1:14" ht="22.5" customHeight="1" thickBot="1" thickTop="1">
      <c r="A36" s="44" t="s">
        <v>17</v>
      </c>
      <c r="B36" s="19" t="s">
        <v>30</v>
      </c>
      <c r="C36" s="3">
        <v>213</v>
      </c>
      <c r="D36" s="3">
        <v>10</v>
      </c>
      <c r="E36" s="3">
        <v>1674</v>
      </c>
      <c r="F36" s="3">
        <v>287</v>
      </c>
      <c r="G36" s="3">
        <v>1613</v>
      </c>
      <c r="H36" s="3">
        <v>95</v>
      </c>
      <c r="I36" s="4">
        <v>52</v>
      </c>
      <c r="J36" s="35">
        <f t="shared" si="0"/>
        <v>3944</v>
      </c>
      <c r="K36" s="21">
        <v>1070</v>
      </c>
      <c r="L36" s="22">
        <v>3633</v>
      </c>
      <c r="M36" s="37">
        <f>SUM(K36:L36)</f>
        <v>4703</v>
      </c>
      <c r="N36" s="32">
        <f>SUM(M36,J36)</f>
        <v>8647</v>
      </c>
    </row>
    <row r="37" spans="1:14" ht="22.5" customHeight="1" thickBot="1" thickTop="1">
      <c r="A37" s="45"/>
      <c r="B37" s="19" t="s">
        <v>29</v>
      </c>
      <c r="C37" s="3">
        <v>213</v>
      </c>
      <c r="D37" s="3">
        <v>14</v>
      </c>
      <c r="E37" s="3">
        <v>1537</v>
      </c>
      <c r="F37" s="3">
        <v>305</v>
      </c>
      <c r="G37" s="3">
        <v>1657</v>
      </c>
      <c r="H37" s="3">
        <v>76</v>
      </c>
      <c r="I37" s="4">
        <v>33</v>
      </c>
      <c r="J37" s="35">
        <f t="shared" si="0"/>
        <v>3835</v>
      </c>
      <c r="K37" s="21">
        <v>1044</v>
      </c>
      <c r="L37" s="22">
        <v>3326</v>
      </c>
      <c r="M37" s="37">
        <f>SUM(K37:L37)</f>
        <v>4370</v>
      </c>
      <c r="N37" s="32">
        <f>SUM(M37,J37)</f>
        <v>8205</v>
      </c>
    </row>
    <row r="38" spans="1:14" ht="22.5" customHeight="1" thickBot="1" thickTop="1">
      <c r="A38" s="46"/>
      <c r="B38" s="19" t="s">
        <v>20</v>
      </c>
      <c r="C38" s="5">
        <f>IF(C36=0,0,IF(C37=0,0,C36/C37*100))</f>
        <v>100</v>
      </c>
      <c r="D38" s="5">
        <f aca="true" t="shared" si="13" ref="D38:K38">IF(D36=0,0,IF(D37=0,0,D36/D37*100))</f>
        <v>71.42857142857143</v>
      </c>
      <c r="E38" s="5">
        <f t="shared" si="13"/>
        <v>108.9134677944047</v>
      </c>
      <c r="F38" s="5">
        <f t="shared" si="13"/>
        <v>94.09836065573771</v>
      </c>
      <c r="G38" s="5">
        <f t="shared" si="13"/>
        <v>97.34459867229933</v>
      </c>
      <c r="H38" s="5">
        <f t="shared" si="13"/>
        <v>125</v>
      </c>
      <c r="I38" s="6">
        <f t="shared" si="13"/>
        <v>157.57575757575756</v>
      </c>
      <c r="J38" s="36">
        <f t="shared" si="13"/>
        <v>102.84224250325946</v>
      </c>
      <c r="K38" s="23">
        <f t="shared" si="13"/>
        <v>102.4904214559387</v>
      </c>
      <c r="L38" s="24">
        <f>IF(L36=0,0,IF(L37=0,0,L36/L37*100))</f>
        <v>109.2303066746843</v>
      </c>
      <c r="M38" s="36">
        <f>IF(M36=0,0,IF(M37=0,0,M36/M37*100))</f>
        <v>107.62013729977116</v>
      </c>
      <c r="N38" s="33">
        <f>IF(N36=0,0,IF(N37=0,0,N36/N37*100))</f>
        <v>105.38695917123707</v>
      </c>
    </row>
    <row r="39" spans="1:14" ht="22.5" customHeight="1" thickBot="1" thickTop="1">
      <c r="A39" s="44" t="s">
        <v>18</v>
      </c>
      <c r="B39" s="19" t="s">
        <v>30</v>
      </c>
      <c r="C39" s="3">
        <v>237</v>
      </c>
      <c r="D39" s="3">
        <v>20</v>
      </c>
      <c r="E39" s="3">
        <v>1547</v>
      </c>
      <c r="F39" s="3">
        <v>236</v>
      </c>
      <c r="G39" s="3">
        <v>1578</v>
      </c>
      <c r="H39" s="3">
        <v>89</v>
      </c>
      <c r="I39" s="4">
        <v>57</v>
      </c>
      <c r="J39" s="35">
        <f t="shared" si="0"/>
        <v>3764</v>
      </c>
      <c r="K39" s="21">
        <v>1004</v>
      </c>
      <c r="L39" s="22">
        <v>3221</v>
      </c>
      <c r="M39" s="37">
        <f>SUM(K39:L39)</f>
        <v>4225</v>
      </c>
      <c r="N39" s="32">
        <f>SUM(M39,J39)</f>
        <v>7989</v>
      </c>
    </row>
    <row r="40" spans="1:14" ht="22.5" customHeight="1" thickBot="1" thickTop="1">
      <c r="A40" s="45"/>
      <c r="B40" s="19" t="s">
        <v>29</v>
      </c>
      <c r="C40" s="3">
        <v>202</v>
      </c>
      <c r="D40" s="3">
        <v>17</v>
      </c>
      <c r="E40" s="3">
        <v>1428</v>
      </c>
      <c r="F40" s="3">
        <v>260</v>
      </c>
      <c r="G40" s="3">
        <v>1728</v>
      </c>
      <c r="H40" s="3">
        <v>81</v>
      </c>
      <c r="I40" s="4">
        <v>62</v>
      </c>
      <c r="J40" s="35">
        <f t="shared" si="0"/>
        <v>3778</v>
      </c>
      <c r="K40" s="21">
        <v>945</v>
      </c>
      <c r="L40" s="22">
        <v>3301</v>
      </c>
      <c r="M40" s="37">
        <f>SUM(K40:L40)</f>
        <v>4246</v>
      </c>
      <c r="N40" s="32">
        <f>SUM(M40,J40)</f>
        <v>8024</v>
      </c>
    </row>
    <row r="41" spans="1:14" ht="22.5" customHeight="1" thickBot="1" thickTop="1">
      <c r="A41" s="46"/>
      <c r="B41" s="19" t="s">
        <v>20</v>
      </c>
      <c r="C41" s="5">
        <f>IF(C39=0,0,IF(C40=0,0,C39/C40*100))</f>
        <v>117.32673267326732</v>
      </c>
      <c r="D41" s="5">
        <f aca="true" t="shared" si="14" ref="D41:K41">IF(D39=0,0,IF(D40=0,0,D39/D40*100))</f>
        <v>117.64705882352942</v>
      </c>
      <c r="E41" s="5">
        <f t="shared" si="14"/>
        <v>108.33333333333333</v>
      </c>
      <c r="F41" s="5">
        <f t="shared" si="14"/>
        <v>90.76923076923077</v>
      </c>
      <c r="G41" s="5">
        <f t="shared" si="14"/>
        <v>91.31944444444444</v>
      </c>
      <c r="H41" s="5">
        <f t="shared" si="14"/>
        <v>109.87654320987654</v>
      </c>
      <c r="I41" s="6">
        <f t="shared" si="14"/>
        <v>91.93548387096774</v>
      </c>
      <c r="J41" s="36">
        <f t="shared" si="14"/>
        <v>99.6294335627316</v>
      </c>
      <c r="K41" s="23">
        <f t="shared" si="14"/>
        <v>106.24338624338625</v>
      </c>
      <c r="L41" s="24">
        <f>IF(L39=0,0,IF(L40=0,0,L39/L40*100))</f>
        <v>97.57649197212966</v>
      </c>
      <c r="M41" s="36">
        <f>IF(M39=0,0,IF(M40=0,0,M39/M40*100))</f>
        <v>99.50541686292982</v>
      </c>
      <c r="N41" s="33">
        <f>IF(N39=0,0,IF(N40=0,0,N39/N40*100))</f>
        <v>99.56380857427718</v>
      </c>
    </row>
    <row r="42" spans="1:14" ht="22.5" customHeight="1" thickBot="1" thickTop="1">
      <c r="A42" s="59" t="s">
        <v>19</v>
      </c>
      <c r="B42" s="19" t="s">
        <v>30</v>
      </c>
      <c r="C42" s="3">
        <v>178</v>
      </c>
      <c r="D42" s="3">
        <v>15</v>
      </c>
      <c r="E42" s="3">
        <v>1310</v>
      </c>
      <c r="F42" s="3">
        <v>271</v>
      </c>
      <c r="G42" s="3">
        <v>1329</v>
      </c>
      <c r="H42" s="3">
        <v>67</v>
      </c>
      <c r="I42" s="4">
        <v>49</v>
      </c>
      <c r="J42" s="35">
        <f t="shared" si="0"/>
        <v>3219</v>
      </c>
      <c r="K42" s="21">
        <v>964</v>
      </c>
      <c r="L42" s="22">
        <v>2944</v>
      </c>
      <c r="M42" s="37">
        <f>SUM(K42:L42)</f>
        <v>3908</v>
      </c>
      <c r="N42" s="32">
        <f>SUM(M42,J42)</f>
        <v>7127</v>
      </c>
    </row>
    <row r="43" spans="1:14" ht="22.5" customHeight="1" thickBot="1" thickTop="1">
      <c r="A43" s="59"/>
      <c r="B43" s="19" t="s">
        <v>29</v>
      </c>
      <c r="C43" s="3">
        <v>245</v>
      </c>
      <c r="D43" s="3">
        <v>9</v>
      </c>
      <c r="E43" s="3">
        <v>1399</v>
      </c>
      <c r="F43" s="3">
        <v>263</v>
      </c>
      <c r="G43" s="3">
        <v>1381</v>
      </c>
      <c r="H43" s="3">
        <v>73</v>
      </c>
      <c r="I43" s="4">
        <v>49</v>
      </c>
      <c r="J43" s="35">
        <f t="shared" si="0"/>
        <v>3419</v>
      </c>
      <c r="K43" s="21">
        <v>1017</v>
      </c>
      <c r="L43" s="22">
        <v>3024</v>
      </c>
      <c r="M43" s="37">
        <f>SUM(K43:L43)</f>
        <v>4041</v>
      </c>
      <c r="N43" s="32">
        <f>SUM(M43,J43)</f>
        <v>7460</v>
      </c>
    </row>
    <row r="44" spans="1:14" ht="22.5" customHeight="1" thickBot="1" thickTop="1">
      <c r="A44" s="60"/>
      <c r="B44" s="18" t="s">
        <v>20</v>
      </c>
      <c r="C44" s="7">
        <f>IF(C42=0,0,IF(C43=0,0,C42/C43*100))</f>
        <v>72.6530612244898</v>
      </c>
      <c r="D44" s="7">
        <f aca="true" t="shared" si="15" ref="D44:K44">IF(D42=0,0,IF(D43=0,0,D42/D43*100))</f>
        <v>166.66666666666669</v>
      </c>
      <c r="E44" s="7">
        <f t="shared" si="15"/>
        <v>93.63831308077198</v>
      </c>
      <c r="F44" s="7">
        <f t="shared" si="15"/>
        <v>103.04182509505704</v>
      </c>
      <c r="G44" s="7">
        <f t="shared" si="15"/>
        <v>96.23461259956552</v>
      </c>
      <c r="H44" s="7">
        <f t="shared" si="15"/>
        <v>91.78082191780823</v>
      </c>
      <c r="I44" s="8">
        <f t="shared" si="15"/>
        <v>100</v>
      </c>
      <c r="J44" s="36">
        <f t="shared" si="15"/>
        <v>94.15033635565955</v>
      </c>
      <c r="K44" s="25">
        <f t="shared" si="15"/>
        <v>94.78859390363816</v>
      </c>
      <c r="L44" s="26">
        <f>IF(L42=0,0,IF(L43=0,0,L42/L43*100))</f>
        <v>97.35449735449735</v>
      </c>
      <c r="M44" s="36">
        <f>IF(M42=0,0,IF(M43=0,0,M42/M43*100))</f>
        <v>96.70873546151942</v>
      </c>
      <c r="N44" s="33">
        <f>IF(N42=0,0,IF(N43=0,0,N42/N43*100))</f>
        <v>95.53619302949062</v>
      </c>
    </row>
    <row r="45" spans="1:14" ht="22.5" customHeight="1" thickBot="1" thickTop="1">
      <c r="A45" s="58" t="s">
        <v>22</v>
      </c>
      <c r="B45" s="38" t="s">
        <v>30</v>
      </c>
      <c r="C45" s="35">
        <f>SUM(C27,C30,C33,C36,C39,C42)</f>
        <v>1246</v>
      </c>
      <c r="D45" s="35">
        <f aca="true" t="shared" si="16" ref="D45:I45">SUM(D27,D30,D33,D36,D39,D42)</f>
        <v>74</v>
      </c>
      <c r="E45" s="35">
        <f t="shared" si="16"/>
        <v>8992</v>
      </c>
      <c r="F45" s="35">
        <f t="shared" si="16"/>
        <v>1518</v>
      </c>
      <c r="G45" s="35">
        <f t="shared" si="16"/>
        <v>8930</v>
      </c>
      <c r="H45" s="35">
        <f t="shared" si="16"/>
        <v>479</v>
      </c>
      <c r="I45" s="39">
        <f t="shared" si="16"/>
        <v>224</v>
      </c>
      <c r="J45" s="35">
        <f t="shared" si="0"/>
        <v>21463</v>
      </c>
      <c r="K45" s="39">
        <f>SUM(K27,K30,K33,K36,K39,K42)</f>
        <v>5956</v>
      </c>
      <c r="L45" s="39">
        <f>SUM(L27,L30,L33,L36,L39,L42)</f>
        <v>18638</v>
      </c>
      <c r="M45" s="37">
        <f>SUM(K45:L45)</f>
        <v>24594</v>
      </c>
      <c r="N45" s="32">
        <f>SUM(M45,J45)</f>
        <v>46057</v>
      </c>
    </row>
    <row r="46" spans="1:14" ht="22.5" customHeight="1" thickBot="1" thickTop="1">
      <c r="A46" s="58"/>
      <c r="B46" s="38" t="s">
        <v>29</v>
      </c>
      <c r="C46" s="35">
        <f>SUM(C28,C31,C34,C37,C40,C43)</f>
        <v>1364</v>
      </c>
      <c r="D46" s="35">
        <f aca="true" t="shared" si="17" ref="D46:I46">SUM(D28,D31,D34,D37,D40,D43)</f>
        <v>98</v>
      </c>
      <c r="E46" s="35">
        <f t="shared" si="17"/>
        <v>8821</v>
      </c>
      <c r="F46" s="35">
        <f t="shared" si="17"/>
        <v>1640</v>
      </c>
      <c r="G46" s="35">
        <f t="shared" si="17"/>
        <v>9325</v>
      </c>
      <c r="H46" s="35">
        <f t="shared" si="17"/>
        <v>479</v>
      </c>
      <c r="I46" s="39">
        <f t="shared" si="17"/>
        <v>242</v>
      </c>
      <c r="J46" s="35">
        <f t="shared" si="0"/>
        <v>21969</v>
      </c>
      <c r="K46" s="39">
        <f>SUM(K28,K31,K34,K37,K40,K43)</f>
        <v>5733</v>
      </c>
      <c r="L46" s="39">
        <f>SUM(L28,L31,L34,L37,L40,L43)</f>
        <v>18574</v>
      </c>
      <c r="M46" s="37">
        <f>SUM(K46:L46)</f>
        <v>24307</v>
      </c>
      <c r="N46" s="32">
        <f>SUM(M46,J46)</f>
        <v>46276</v>
      </c>
    </row>
    <row r="47" spans="1:14" ht="22.5" customHeight="1" thickBot="1" thickTop="1">
      <c r="A47" s="58"/>
      <c r="B47" s="38" t="s">
        <v>20</v>
      </c>
      <c r="C47" s="36">
        <f>IF(C45=0,0,IF(C46=0,0,C45/C46*100))</f>
        <v>91.34897360703812</v>
      </c>
      <c r="D47" s="36">
        <f aca="true" t="shared" si="18" ref="D47:K47">IF(D45=0,0,IF(D46=0,0,D45/D46*100))</f>
        <v>75.51020408163265</v>
      </c>
      <c r="E47" s="36">
        <f t="shared" si="18"/>
        <v>101.93855571930621</v>
      </c>
      <c r="F47" s="36">
        <f t="shared" si="18"/>
        <v>92.5609756097561</v>
      </c>
      <c r="G47" s="36">
        <f t="shared" si="18"/>
        <v>95.76407506702412</v>
      </c>
      <c r="H47" s="36">
        <f t="shared" si="18"/>
        <v>100</v>
      </c>
      <c r="I47" s="40">
        <f t="shared" si="18"/>
        <v>92.56198347107438</v>
      </c>
      <c r="J47" s="36">
        <f t="shared" si="18"/>
        <v>97.69675451772952</v>
      </c>
      <c r="K47" s="36">
        <f t="shared" si="18"/>
        <v>103.88976103261818</v>
      </c>
      <c r="L47" s="40">
        <f>IF(L45=0,0,IF(L46=0,0,L45/L46*100))</f>
        <v>100.34456767524496</v>
      </c>
      <c r="M47" s="36">
        <f>IF(M45=0,0,IF(M46=0,0,M45/M46*100))</f>
        <v>101.18072983091291</v>
      </c>
      <c r="N47" s="33">
        <f>IF(N45=0,0,IF(N46=0,0,N45/N46*100))</f>
        <v>99.52675252830842</v>
      </c>
    </row>
    <row r="48" spans="1:14" ht="22.5" customHeight="1" thickBot="1" thickTop="1">
      <c r="A48" s="55" t="s">
        <v>7</v>
      </c>
      <c r="B48" s="29" t="s">
        <v>30</v>
      </c>
      <c r="C48" s="30">
        <f>SUM(C24,C45)</f>
        <v>2454</v>
      </c>
      <c r="D48" s="30">
        <f aca="true" t="shared" si="19" ref="D48:I48">SUM(D24,D45)</f>
        <v>165</v>
      </c>
      <c r="E48" s="30">
        <f t="shared" si="19"/>
        <v>18430</v>
      </c>
      <c r="F48" s="30">
        <f t="shared" si="19"/>
        <v>3105</v>
      </c>
      <c r="G48" s="30">
        <f t="shared" si="19"/>
        <v>19050</v>
      </c>
      <c r="H48" s="30">
        <f t="shared" si="19"/>
        <v>922</v>
      </c>
      <c r="I48" s="31">
        <f t="shared" si="19"/>
        <v>359</v>
      </c>
      <c r="J48" s="30">
        <f t="shared" si="0"/>
        <v>44485</v>
      </c>
      <c r="K48" s="31">
        <f>SUM(K24,K45)</f>
        <v>12209</v>
      </c>
      <c r="L48" s="31">
        <f>SUM(L24,L45)</f>
        <v>39696</v>
      </c>
      <c r="M48" s="32">
        <f>SUM(K48:L48)</f>
        <v>51905</v>
      </c>
      <c r="N48" s="32">
        <f>SUM(M48,J48)</f>
        <v>96390</v>
      </c>
    </row>
    <row r="49" spans="1:14" ht="22.5" customHeight="1" thickBot="1" thickTop="1">
      <c r="A49" s="56"/>
      <c r="B49" s="29" t="s">
        <v>29</v>
      </c>
      <c r="C49" s="30">
        <f>SUM(C25,C46)</f>
        <v>2767</v>
      </c>
      <c r="D49" s="30">
        <f aca="true" t="shared" si="20" ref="D49:I49">SUM(D25,D46)</f>
        <v>265</v>
      </c>
      <c r="E49" s="30">
        <f t="shared" si="20"/>
        <v>18161</v>
      </c>
      <c r="F49" s="30">
        <f t="shared" si="20"/>
        <v>3357</v>
      </c>
      <c r="G49" s="30">
        <f t="shared" si="20"/>
        <v>20011</v>
      </c>
      <c r="H49" s="30">
        <f t="shared" si="20"/>
        <v>904</v>
      </c>
      <c r="I49" s="31">
        <f t="shared" si="20"/>
        <v>394</v>
      </c>
      <c r="J49" s="30">
        <f t="shared" si="0"/>
        <v>45859</v>
      </c>
      <c r="K49" s="31">
        <f>SUM(K25,K46)</f>
        <v>12101</v>
      </c>
      <c r="L49" s="31">
        <f>SUM(L25,L46)</f>
        <v>39305</v>
      </c>
      <c r="M49" s="32">
        <f>SUM(K49:L49)</f>
        <v>51406</v>
      </c>
      <c r="N49" s="32">
        <f>SUM(M49,J49)</f>
        <v>97265</v>
      </c>
    </row>
    <row r="50" spans="1:14" ht="22.5" customHeight="1" thickBot="1" thickTop="1">
      <c r="A50" s="57"/>
      <c r="B50" s="29" t="s">
        <v>20</v>
      </c>
      <c r="C50" s="33">
        <f>IF(C48=0,0,IF(C49=0,0,C48/C49*100))</f>
        <v>88.68810986628117</v>
      </c>
      <c r="D50" s="33">
        <f aca="true" t="shared" si="21" ref="D50:K50">IF(D48=0,0,IF(D49=0,0,D48/D49*100))</f>
        <v>62.264150943396224</v>
      </c>
      <c r="E50" s="33">
        <f t="shared" si="21"/>
        <v>101.48119596938494</v>
      </c>
      <c r="F50" s="33">
        <f t="shared" si="21"/>
        <v>92.49329758713137</v>
      </c>
      <c r="G50" s="33">
        <f t="shared" si="21"/>
        <v>95.1976412972865</v>
      </c>
      <c r="H50" s="33">
        <f t="shared" si="21"/>
        <v>101.99115044247789</v>
      </c>
      <c r="I50" s="33">
        <f t="shared" si="21"/>
        <v>91.11675126903553</v>
      </c>
      <c r="J50" s="33">
        <f t="shared" si="21"/>
        <v>97.00385965677403</v>
      </c>
      <c r="K50" s="33">
        <f t="shared" si="21"/>
        <v>100.89248822411372</v>
      </c>
      <c r="L50" s="34">
        <f>IF(L48=0,0,IF(L49=0,0,L48/L49*100))</f>
        <v>100.99478437857779</v>
      </c>
      <c r="M50" s="33">
        <f>IF(M48=0,0,IF(M49=0,0,M48/M49*100))</f>
        <v>100.9707038088939</v>
      </c>
      <c r="N50" s="33">
        <f>IF(N48=0,0,IF(N49=0,0,N48/N49*100))</f>
        <v>99.10039582583663</v>
      </c>
    </row>
    <row r="51" ht="14.25" thickTop="1">
      <c r="K51" s="1" t="s">
        <v>24</v>
      </c>
    </row>
  </sheetData>
  <sheetProtection/>
  <mergeCells count="24">
    <mergeCell ref="A48:A50"/>
    <mergeCell ref="A45:A47"/>
    <mergeCell ref="A30:A32"/>
    <mergeCell ref="A33:A35"/>
    <mergeCell ref="A24:A26"/>
    <mergeCell ref="A36:A38"/>
    <mergeCell ref="A39:A41"/>
    <mergeCell ref="A42:A44"/>
    <mergeCell ref="A9:A11"/>
    <mergeCell ref="A12:A14"/>
    <mergeCell ref="A15:A17"/>
    <mergeCell ref="A18:A20"/>
    <mergeCell ref="A21:A23"/>
    <mergeCell ref="A27:A29"/>
    <mergeCell ref="J4:J5"/>
    <mergeCell ref="A1:N1"/>
    <mergeCell ref="A6:A8"/>
    <mergeCell ref="A4:B5"/>
    <mergeCell ref="D4:D5"/>
    <mergeCell ref="H4:H5"/>
    <mergeCell ref="K4:K5"/>
    <mergeCell ref="L4:L5"/>
    <mergeCell ref="M4:M5"/>
    <mergeCell ref="N4:N5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stn110</dc:creator>
  <cp:keywords/>
  <dc:description/>
  <cp:lastModifiedBy>STN105</cp:lastModifiedBy>
  <cp:lastPrinted>2018-12-27T08:39:56Z</cp:lastPrinted>
  <dcterms:created xsi:type="dcterms:W3CDTF">2004-02-06T02:45:30Z</dcterms:created>
  <dcterms:modified xsi:type="dcterms:W3CDTF">2019-01-31T01:08:04Z</dcterms:modified>
  <cp:category/>
  <cp:version/>
  <cp:contentType/>
  <cp:contentStatus/>
</cp:coreProperties>
</file>